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66\01_ZD\"/>
    </mc:Choice>
  </mc:AlternateContent>
  <xr:revisionPtr revIDLastSave="0" documentId="13_ncr:1_{FEBDA388-6550-4C7D-A248-7AE301FDA4BD}" xr6:coauthVersionLast="47" xr6:coauthVersionMax="47" xr10:uidLastSave="{00000000-0000-0000-0000-000000000000}"/>
  <bookViews>
    <workbookView xWindow="28680" yWindow="-120" windowWidth="29040" windowHeight="15720" activeTab="4" xr2:uid="{E9065F98-7F88-46B6-94CF-2C53F4DF160D}"/>
  </bookViews>
  <sheets>
    <sheet name="9a Obsah" sheetId="3" r:id="rId1"/>
    <sheet name="9b Provoz a správa" sheetId="2" r:id="rId2"/>
    <sheet name="9c Pravidelný úklid" sheetId="1" r:id="rId3"/>
    <sheet name="9d Mimořádný úklid" sheetId="6" r:id="rId4"/>
    <sheet name="9e Rekapitulace ceny" sheetId="4" r:id="rId5"/>
  </sheets>
  <definedNames>
    <definedName name="_xlnm._FilterDatabase" localSheetId="2" hidden="1">'9c Pravidelný úklid'!$A$5:$F$40</definedName>
    <definedName name="_xlnm.Print_Area" localSheetId="2">'9c Pravidelný úklid'!$A$1:$G$44</definedName>
    <definedName name="_xlnm.Print_Area" localSheetId="3">'9d Mimořádný úklid'!$A$2:$Q$45</definedName>
    <definedName name="_xlnm.Print_Area" localSheetId="4">'9e Rekapitulace ceny'!$A$1:$G$8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6" l="1"/>
  <c r="D16" i="6"/>
  <c r="D15" i="6"/>
  <c r="D14" i="6"/>
  <c r="D13" i="6"/>
  <c r="D12" i="6"/>
  <c r="D11" i="6"/>
  <c r="D10" i="6"/>
  <c r="D9" i="6"/>
  <c r="D8" i="6"/>
  <c r="D7" i="6"/>
  <c r="C6" i="2"/>
  <c r="C7" i="2"/>
  <c r="C8" i="2"/>
  <c r="C9" i="2"/>
  <c r="C10" i="2"/>
  <c r="C11" i="2"/>
  <c r="C12" i="2"/>
  <c r="C13" i="2"/>
  <c r="C14" i="2"/>
  <c r="C15" i="2"/>
  <c r="C16" i="2"/>
  <c r="C17" i="2"/>
  <c r="C40" i="1"/>
  <c r="C18" i="2" l="1"/>
  <c r="E18" i="2" s="1"/>
  <c r="D6" i="6"/>
  <c r="B18" i="6"/>
  <c r="F7" i="1"/>
  <c r="F8" i="1"/>
  <c r="F9" i="1"/>
  <c r="F10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6" i="1"/>
  <c r="F40" i="1" l="1"/>
  <c r="D19" i="6"/>
  <c r="D20" i="6" s="1"/>
  <c r="F6" i="4" s="1"/>
  <c r="G6" i="4" s="1"/>
  <c r="F4" i="4"/>
  <c r="G4" i="4" s="1"/>
  <c r="F5" i="4" l="1"/>
  <c r="G5" i="4" s="1"/>
  <c r="G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5" authorId="0" shapeId="0" xr:uid="{484AF58E-C99B-4FC4-9C42-60E0A904639E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Mesic</t>
        </r>
      </text>
    </comment>
    <comment ref="B5" authorId="0" shapeId="0" xr:uid="{3814EB16-37F7-4616-938F-8D9E2BACEC93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</t>
        </r>
      </text>
    </comment>
  </commentList>
</comments>
</file>

<file path=xl/sharedStrings.xml><?xml version="1.0" encoding="utf-8"?>
<sst xmlns="http://schemas.openxmlformats.org/spreadsheetml/2006/main" count="224" uniqueCount="111">
  <si>
    <t>Měsíc</t>
  </si>
  <si>
    <t>Rok</t>
  </si>
  <si>
    <t>Částka v CZK</t>
  </si>
  <si>
    <t>Částka v CZK/hod.</t>
  </si>
  <si>
    <t>Měna</t>
  </si>
  <si>
    <t>CZK</t>
  </si>
  <si>
    <t>ceny jsou za m2 a měsíc</t>
  </si>
  <si>
    <t>číslo místnosti</t>
  </si>
  <si>
    <t>účel místnosti</t>
  </si>
  <si>
    <t>četnost</t>
  </si>
  <si>
    <t>1.01</t>
  </si>
  <si>
    <t>hromadná garáž</t>
  </si>
  <si>
    <t>1 x týdně</t>
  </si>
  <si>
    <t>1.02</t>
  </si>
  <si>
    <t>schodišťový prostor</t>
  </si>
  <si>
    <t>2 x týdně</t>
  </si>
  <si>
    <t>1.03</t>
  </si>
  <si>
    <t>1.04</t>
  </si>
  <si>
    <t>výtah</t>
  </si>
  <si>
    <t>1.05</t>
  </si>
  <si>
    <t>1.06</t>
  </si>
  <si>
    <t>chodba</t>
  </si>
  <si>
    <t>NENACEŇOVAT viz bod 3.1.3 technické zprávy</t>
  </si>
  <si>
    <t>1.07</t>
  </si>
  <si>
    <t>předsíň</t>
  </si>
  <si>
    <t>1.08</t>
  </si>
  <si>
    <t>WC</t>
  </si>
  <si>
    <t>1.09</t>
  </si>
  <si>
    <t>dozor</t>
  </si>
  <si>
    <t>1.10</t>
  </si>
  <si>
    <t>rozvaděč</t>
  </si>
  <si>
    <t>1.11</t>
  </si>
  <si>
    <t>EPS</t>
  </si>
  <si>
    <t>1.12</t>
  </si>
  <si>
    <t>garáž úklid</t>
  </si>
  <si>
    <t>1.13</t>
  </si>
  <si>
    <t>sklad</t>
  </si>
  <si>
    <t>1.14</t>
  </si>
  <si>
    <t>1.15</t>
  </si>
  <si>
    <t>výjezdová rampa</t>
  </si>
  <si>
    <t>1.16</t>
  </si>
  <si>
    <t>2.01</t>
  </si>
  <si>
    <t>2.02</t>
  </si>
  <si>
    <t>2.03</t>
  </si>
  <si>
    <t>2.04</t>
  </si>
  <si>
    <t>2.05</t>
  </si>
  <si>
    <t>3.01</t>
  </si>
  <si>
    <t>3.02</t>
  </si>
  <si>
    <t>3.03</t>
  </si>
  <si>
    <t>3.04</t>
  </si>
  <si>
    <t>3.05</t>
  </si>
  <si>
    <t>4.01</t>
  </si>
  <si>
    <t>4.02</t>
  </si>
  <si>
    <t>4.03</t>
  </si>
  <si>
    <t>4.04</t>
  </si>
  <si>
    <t>4.05</t>
  </si>
  <si>
    <t>5.01</t>
  </si>
  <si>
    <t>5.02</t>
  </si>
  <si>
    <t>5.03</t>
  </si>
  <si>
    <t>ŽLUTĚ OZNAČENÉ BUŇKY VYPLNÍ 
ÚČASTNÍK</t>
  </si>
  <si>
    <t xml:space="preserve">Celkem Kč bez DPH </t>
  </si>
  <si>
    <t>Celkem hod</t>
  </si>
  <si>
    <t>Celkem Kč bez DPH</t>
  </si>
  <si>
    <t>Kalendářní měsíc</t>
  </si>
  <si>
    <t>CELKOVÁ CENA
(Kč bez DPH/měsíc)</t>
  </si>
  <si>
    <t>CELKOVÁ CENA
(Kč bez DPH/rok)</t>
  </si>
  <si>
    <t xml:space="preserve"> SPECIFIKACE SLUŽEB</t>
  </si>
  <si>
    <t>MIMOŘÁDNÝ ÚKLID</t>
  </si>
  <si>
    <t>LEDEN</t>
  </si>
  <si>
    <t>ÚNOR</t>
  </si>
  <si>
    <t>BŘEZEN</t>
  </si>
  <si>
    <t>DUBEN</t>
  </si>
  <si>
    <t>KVĚTEN</t>
  </si>
  <si>
    <t>ČERVEN</t>
  </si>
  <si>
    <t>ČERVENEC</t>
  </si>
  <si>
    <t>ZÁŘÍ</t>
  </si>
  <si>
    <t>ŘÍJEN</t>
  </si>
  <si>
    <t>LISTOPAD</t>
  </si>
  <si>
    <t>PROSINEC</t>
  </si>
  <si>
    <t>SRPEN</t>
  </si>
  <si>
    <t>Předpokládaný počet hodin v daném měsíci</t>
  </si>
  <si>
    <t>Rekapitulace ceny</t>
  </si>
  <si>
    <t>PRAVIDELNÝ ÚKLID</t>
  </si>
  <si>
    <t>X</t>
  </si>
  <si>
    <t>plocha m2</t>
  </si>
  <si>
    <t>cena
(Kč bez DPH/měsíc)</t>
  </si>
  <si>
    <t>výměra celkem</t>
  </si>
  <si>
    <t xml:space="preserve">                                cena celkem za celk.výměru a měsíc</t>
  </si>
  <si>
    <t>cena celkem za prostor
(Kč bez DPH/měsíc)</t>
  </si>
  <si>
    <t>PROVOZ A SPRÁVA V REŽIMU 24/7</t>
  </si>
  <si>
    <t>A</t>
  </si>
  <si>
    <t>V REŽIMU 24 HODIN, 7 DNÍ V TÝDNU</t>
  </si>
  <si>
    <t xml:space="preserve">Celkem Kč bez DPH za 12M </t>
  </si>
  <si>
    <t>List 1d:</t>
  </si>
  <si>
    <t>List 1e:</t>
  </si>
  <si>
    <t>Zajištění provozu a správy parkovacího domu v ŽST Vsetín</t>
  </si>
  <si>
    <t xml:space="preserve">Provoz a správa </t>
  </si>
  <si>
    <t>Pravidelný úklid</t>
  </si>
  <si>
    <t>Mimořádný úklid</t>
  </si>
  <si>
    <t>List 9b:</t>
  </si>
  <si>
    <t>List 9c:</t>
  </si>
  <si>
    <t>OBSAH PŘÍLOHY Č.9:</t>
  </si>
  <si>
    <t>Kč bez DPH/hod</t>
  </si>
  <si>
    <r>
      <t xml:space="preserve">Celkem </t>
    </r>
    <r>
      <rPr>
        <sz val="9"/>
        <color rgb="FF000000"/>
        <rFont val="Verdana"/>
        <family val="2"/>
        <charset val="238"/>
      </rPr>
      <t>(nabídková cena celková pro účely hodnocení nabídek v souladu s čl. 13 Výzvy k podání nabídky)</t>
    </r>
  </si>
  <si>
    <t>průměr za měsíc Kč bez DPH:</t>
  </si>
  <si>
    <t>průměr/měsíc:</t>
  </si>
  <si>
    <t>Úklid - pravidelný  (odst. 2.2.2 Smlouvy v rozsahu blíže definovaném v Technické zprávě (bod 3.Technické zprávy))</t>
  </si>
  <si>
    <t>Úklid - mimořádný (odst. 2.2.3 Smlouvy v rozsahu definovaném v Technické zprávě (bod 4.Technické zprávy))</t>
  </si>
  <si>
    <t>ŽLUTĚ OZNAČENOU BUŇKU VYPLNÍ 
ÚČASTNÍK</t>
  </si>
  <si>
    <t>takto podbarvené buňky jsou určeny k doplnění účastníkem (na listu 9b-9d) !</t>
  </si>
  <si>
    <t>Provoz a správa v režimu 24/7 (odst. 2.2.1 Smlouvy v rozsahu blíže definovaném v Technické zprávě (bod 1., písm. a)-h) a j),k) a bod 2.Technické zprávy))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</si>
</sst>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;\-#,##0.00\ _K_č"/>
    <numFmt numFmtId="166" formatCode="#,##0.00\ _K_č"/>
  </numFmts>
  <fonts count="23" x14ac:knownFonts="1">
    <font>
      <sz val="10"/>
      <color theme="1"/>
      <name val="Verdana"/>
      <family val="2"/>
      <charset val="238"/>
    </font>
    <font>
      <b/>
      <sz val="14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  <font>
      <b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1"/>
      <name val="Aptos Narrow"/>
      <family val="2"/>
      <charset val="238"/>
      <scheme val="minor"/>
    </font>
    <font>
      <sz val="10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5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2" xfId="0" applyFont="1" applyBorder="1"/>
    <xf numFmtId="14" fontId="0" fillId="0" borderId="13" xfId="0" applyNumberFormat="1" applyBorder="1"/>
    <xf numFmtId="0" fontId="0" fillId="0" borderId="13" xfId="0" applyBorder="1"/>
    <xf numFmtId="0" fontId="8" fillId="0" borderId="14" xfId="0" applyFont="1" applyBorder="1"/>
    <xf numFmtId="0" fontId="0" fillId="0" borderId="15" xfId="0" applyBorder="1"/>
    <xf numFmtId="2" fontId="0" fillId="0" borderId="12" xfId="0" applyNumberFormat="1" applyBorder="1"/>
    <xf numFmtId="0" fontId="8" fillId="0" borderId="0" xfId="0" applyFont="1"/>
    <xf numFmtId="0" fontId="4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4" fontId="14" fillId="5" borderId="24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/>
    <xf numFmtId="0" fontId="17" fillId="0" borderId="0" xfId="1" applyFont="1"/>
    <xf numFmtId="0" fontId="18" fillId="0" borderId="0" xfId="1" applyFont="1" applyAlignment="1">
      <alignment horizontal="left"/>
    </xf>
    <xf numFmtId="0" fontId="12" fillId="0" borderId="15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9" xfId="1" applyFont="1" applyBorder="1"/>
    <xf numFmtId="0" fontId="17" fillId="0" borderId="18" xfId="1" applyFont="1" applyBorder="1" applyAlignment="1">
      <alignment horizontal="center" vertical="center"/>
    </xf>
    <xf numFmtId="0" fontId="12" fillId="0" borderId="18" xfId="1" applyFont="1" applyBorder="1"/>
    <xf numFmtId="0" fontId="12" fillId="0" borderId="17" xfId="1" applyFont="1" applyBorder="1"/>
    <xf numFmtId="0" fontId="17" fillId="2" borderId="0" xfId="1" applyFont="1" applyFill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12" fillId="0" borderId="33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2" fontId="12" fillId="0" borderId="34" xfId="1" applyNumberFormat="1" applyFont="1" applyBorder="1" applyAlignment="1">
      <alignment horizontal="center" vertical="center"/>
    </xf>
    <xf numFmtId="0" fontId="3" fillId="5" borderId="35" xfId="1" applyFont="1" applyFill="1" applyBorder="1" applyAlignment="1">
      <alignment horizontal="center" vertical="center" wrapText="1"/>
    </xf>
    <xf numFmtId="0" fontId="3" fillId="5" borderId="36" xfId="1" applyFont="1" applyFill="1" applyBorder="1" applyAlignment="1">
      <alignment horizontal="center" vertical="center" wrapText="1"/>
    </xf>
    <xf numFmtId="0" fontId="3" fillId="5" borderId="37" xfId="1" applyFont="1" applyFill="1" applyBorder="1" applyAlignment="1">
      <alignment horizontal="center" vertical="center" wrapText="1"/>
    </xf>
    <xf numFmtId="0" fontId="3" fillId="3" borderId="20" xfId="1" applyFont="1" applyFill="1" applyBorder="1"/>
    <xf numFmtId="0" fontId="3" fillId="3" borderId="38" xfId="1" applyFont="1" applyFill="1" applyBorder="1" applyAlignment="1">
      <alignment horizontal="left"/>
    </xf>
    <xf numFmtId="4" fontId="3" fillId="3" borderId="38" xfId="1" applyNumberFormat="1" applyFont="1" applyFill="1" applyBorder="1" applyAlignment="1">
      <alignment horizontal="center" vertical="center"/>
    </xf>
    <xf numFmtId="0" fontId="12" fillId="0" borderId="35" xfId="1" applyFont="1" applyBorder="1"/>
    <xf numFmtId="0" fontId="12" fillId="0" borderId="36" xfId="1" applyFont="1" applyBorder="1"/>
    <xf numFmtId="4" fontId="12" fillId="0" borderId="37" xfId="1" applyNumberFormat="1" applyFont="1" applyBorder="1" applyAlignment="1">
      <alignment horizontal="center" vertical="center"/>
    </xf>
    <xf numFmtId="0" fontId="12" fillId="0" borderId="1" xfId="0" applyFont="1" applyBorder="1"/>
    <xf numFmtId="49" fontId="12" fillId="0" borderId="0" xfId="0" applyNumberFormat="1" applyFont="1"/>
    <xf numFmtId="0" fontId="19" fillId="0" borderId="0" xfId="0" applyFont="1"/>
    <xf numFmtId="0" fontId="12" fillId="0" borderId="0" xfId="0" applyFont="1" applyAlignment="1">
      <alignment horizontal="center"/>
    </xf>
    <xf numFmtId="49" fontId="12" fillId="5" borderId="2" xfId="0" applyNumberFormat="1" applyFont="1" applyFill="1" applyBorder="1"/>
    <xf numFmtId="164" fontId="12" fillId="5" borderId="3" xfId="0" applyNumberFormat="1" applyFont="1" applyFill="1" applyBorder="1" applyAlignment="1">
      <alignment horizontal="center"/>
    </xf>
    <xf numFmtId="0" fontId="12" fillId="5" borderId="23" xfId="0" applyFont="1" applyFill="1" applyBorder="1" applyAlignment="1">
      <alignment horizontal="center"/>
    </xf>
    <xf numFmtId="0" fontId="17" fillId="5" borderId="22" xfId="0" applyFont="1" applyFill="1" applyBorder="1" applyAlignment="1">
      <alignment vertical="center" wrapText="1"/>
    </xf>
    <xf numFmtId="4" fontId="12" fillId="0" borderId="40" xfId="0" applyNumberFormat="1" applyFont="1" applyBorder="1" applyAlignment="1">
      <alignment horizontal="center"/>
    </xf>
    <xf numFmtId="4" fontId="12" fillId="0" borderId="41" xfId="0" applyNumberFormat="1" applyFont="1" applyBorder="1" applyAlignment="1">
      <alignment horizontal="center"/>
    </xf>
    <xf numFmtId="4" fontId="12" fillId="0" borderId="42" xfId="0" applyNumberFormat="1" applyFont="1" applyBorder="1" applyAlignment="1">
      <alignment horizontal="center"/>
    </xf>
    <xf numFmtId="4" fontId="12" fillId="0" borderId="30" xfId="0" applyNumberFormat="1" applyFont="1" applyBorder="1" applyAlignment="1">
      <alignment horizontal="center"/>
    </xf>
    <xf numFmtId="4" fontId="12" fillId="0" borderId="29" xfId="0" applyNumberFormat="1" applyFont="1" applyBorder="1" applyAlignment="1">
      <alignment horizontal="center"/>
    </xf>
    <xf numFmtId="0" fontId="12" fillId="5" borderId="23" xfId="0" applyFont="1" applyFill="1" applyBorder="1"/>
    <xf numFmtId="0" fontId="17" fillId="5" borderId="22" xfId="0" applyFont="1" applyFill="1" applyBorder="1" applyAlignment="1">
      <alignment horizontal="center" vertical="center" wrapText="1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7" fillId="5" borderId="23" xfId="0" applyFont="1" applyFill="1" applyBorder="1" applyAlignment="1">
      <alignment horizontal="center" vertical="center" wrapText="1"/>
    </xf>
    <xf numFmtId="4" fontId="12" fillId="2" borderId="43" xfId="0" applyNumberFormat="1" applyFont="1" applyFill="1" applyBorder="1" applyAlignment="1">
      <alignment horizontal="center"/>
    </xf>
    <xf numFmtId="4" fontId="12" fillId="2" borderId="6" xfId="0" applyNumberFormat="1" applyFont="1" applyFill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" fontId="12" fillId="0" borderId="44" xfId="0" applyNumberFormat="1" applyFont="1" applyBorder="1" applyAlignment="1">
      <alignment horizontal="center"/>
    </xf>
    <xf numFmtId="4" fontId="12" fillId="0" borderId="45" xfId="0" applyNumberFormat="1" applyFont="1" applyBorder="1" applyAlignment="1">
      <alignment horizontal="center"/>
    </xf>
    <xf numFmtId="4" fontId="12" fillId="2" borderId="46" xfId="0" applyNumberFormat="1" applyFont="1" applyFill="1" applyBorder="1" applyAlignment="1">
      <alignment horizontal="center"/>
    </xf>
    <xf numFmtId="0" fontId="17" fillId="5" borderId="2" xfId="0" applyFont="1" applyFill="1" applyBorder="1" applyAlignment="1">
      <alignment vertical="center" wrapText="1"/>
    </xf>
    <xf numFmtId="49" fontId="12" fillId="0" borderId="47" xfId="0" applyNumberFormat="1" applyFont="1" applyBorder="1"/>
    <xf numFmtId="49" fontId="12" fillId="0" borderId="5" xfId="0" applyNumberFormat="1" applyFont="1" applyBorder="1"/>
    <xf numFmtId="49" fontId="12" fillId="0" borderId="48" xfId="0" applyNumberFormat="1" applyFont="1" applyBorder="1"/>
    <xf numFmtId="0" fontId="12" fillId="0" borderId="40" xfId="0" applyFont="1" applyBorder="1"/>
    <xf numFmtId="0" fontId="12" fillId="0" borderId="41" xfId="0" applyFont="1" applyBorder="1"/>
    <xf numFmtId="16" fontId="12" fillId="0" borderId="41" xfId="0" applyNumberFormat="1" applyFont="1" applyBorder="1"/>
    <xf numFmtId="0" fontId="12" fillId="0" borderId="29" xfId="0" applyFont="1" applyBorder="1"/>
    <xf numFmtId="166" fontId="12" fillId="5" borderId="3" xfId="0" applyNumberFormat="1" applyFont="1" applyFill="1" applyBorder="1" applyAlignment="1">
      <alignment horizontal="center"/>
    </xf>
    <xf numFmtId="0" fontId="16" fillId="0" borderId="0" xfId="0" applyFont="1"/>
    <xf numFmtId="0" fontId="0" fillId="0" borderId="8" xfId="0" applyBorder="1" applyAlignment="1">
      <alignment horizontal="center"/>
    </xf>
    <xf numFmtId="4" fontId="6" fillId="5" borderId="22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18" fillId="0" borderId="0" xfId="2" applyFont="1"/>
    <xf numFmtId="0" fontId="18" fillId="6" borderId="0" xfId="2" applyFont="1" applyFill="1" applyAlignment="1">
      <alignment horizontal="center" vertical="center" wrapText="1"/>
    </xf>
    <xf numFmtId="0" fontId="18" fillId="0" borderId="1" xfId="2" applyFont="1" applyBorder="1"/>
    <xf numFmtId="0" fontId="3" fillId="0" borderId="1" xfId="2" applyFont="1" applyBorder="1"/>
    <xf numFmtId="0" fontId="17" fillId="0" borderId="1" xfId="0" applyFont="1" applyBorder="1"/>
    <xf numFmtId="4" fontId="4" fillId="0" borderId="27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0" borderId="29" xfId="0" applyNumberFormat="1" applyFont="1" applyBorder="1" applyAlignment="1">
      <alignment horizontal="center" vertical="center"/>
    </xf>
    <xf numFmtId="0" fontId="4" fillId="5" borderId="2" xfId="0" applyFont="1" applyFill="1" applyBorder="1" applyAlignment="1">
      <alignment vertical="center"/>
    </xf>
    <xf numFmtId="0" fontId="13" fillId="5" borderId="23" xfId="0" applyFont="1" applyFill="1" applyBorder="1" applyAlignment="1">
      <alignment vertical="center"/>
    </xf>
    <xf numFmtId="4" fontId="4" fillId="5" borderId="22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0" fillId="0" borderId="52" xfId="0" applyBorder="1" applyAlignment="1">
      <alignment horizontal="center"/>
    </xf>
    <xf numFmtId="4" fontId="7" fillId="0" borderId="52" xfId="0" applyNumberFormat="1" applyFont="1" applyBorder="1" applyAlignment="1">
      <alignment horizontal="center"/>
    </xf>
    <xf numFmtId="2" fontId="0" fillId="2" borderId="52" xfId="0" applyNumberFormat="1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6" fillId="5" borderId="55" xfId="0" applyFont="1" applyFill="1" applyBorder="1"/>
    <xf numFmtId="0" fontId="6" fillId="5" borderId="56" xfId="0" applyFont="1" applyFill="1" applyBorder="1" applyAlignment="1">
      <alignment horizontal="center"/>
    </xf>
    <xf numFmtId="0" fontId="6" fillId="5" borderId="57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4" fontId="6" fillId="5" borderId="24" xfId="0" applyNumberFormat="1" applyFont="1" applyFill="1" applyBorder="1" applyAlignment="1">
      <alignment horizontal="center" vertical="center"/>
    </xf>
    <xf numFmtId="0" fontId="12" fillId="0" borderId="58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20" fillId="5" borderId="16" xfId="2" applyFont="1" applyFill="1" applyBorder="1" applyAlignment="1">
      <alignment horizontal="center" vertical="center" wrapText="1"/>
    </xf>
    <xf numFmtId="0" fontId="21" fillId="5" borderId="39" xfId="2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/>
    </xf>
    <xf numFmtId="0" fontId="3" fillId="0" borderId="47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165" fontId="12" fillId="2" borderId="49" xfId="1" applyNumberFormat="1" applyFont="1" applyFill="1" applyBorder="1" applyAlignment="1">
      <alignment horizontal="center" vertical="center"/>
    </xf>
    <xf numFmtId="165" fontId="12" fillId="2" borderId="50" xfId="1" applyNumberFormat="1" applyFont="1" applyFill="1" applyBorder="1" applyAlignment="1">
      <alignment horizontal="center" vertical="center"/>
    </xf>
    <xf numFmtId="165" fontId="12" fillId="2" borderId="51" xfId="1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3" fillId="4" borderId="23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</cellXfs>
  <cellStyles count="3">
    <cellStyle name="Normální" xfId="0" builtinId="0"/>
    <cellStyle name="Normální 2" xfId="1" xr:uid="{72FB125C-F76E-46E6-A030-C1D7332EEAD6}"/>
    <cellStyle name="Normální 5" xfId="2" xr:uid="{800813A1-AA49-4B70-8B1E-A454DFA685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09C69-5E5D-47D2-B247-4E8901DBF793}">
  <dimension ref="A1:O14"/>
  <sheetViews>
    <sheetView workbookViewId="0">
      <selection activeCell="B31" sqref="B31"/>
    </sheetView>
  </sheetViews>
  <sheetFormatPr defaultColWidth="9" defaultRowHeight="11.5" x14ac:dyDescent="0.25"/>
  <cols>
    <col min="1" max="1" width="10.4609375" style="13" customWidth="1"/>
    <col min="2" max="2" width="100" style="13" customWidth="1"/>
    <col min="3" max="14" width="9" style="13"/>
    <col min="15" max="15" width="7" style="13" customWidth="1"/>
    <col min="16" max="16384" width="9" style="13"/>
  </cols>
  <sheetData>
    <row r="1" spans="1:1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L1" s="84"/>
      <c r="M1" s="84"/>
      <c r="N1" s="84"/>
      <c r="O1" s="84"/>
    </row>
    <row r="2" spans="1:15" ht="19.5" customHeight="1" x14ac:dyDescent="0.25">
      <c r="A2" s="110" t="s">
        <v>95</v>
      </c>
      <c r="B2" s="111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x14ac:dyDescent="0.25">
      <c r="A3" s="44"/>
      <c r="B3" s="44"/>
    </row>
    <row r="4" spans="1:15" x14ac:dyDescent="0.25">
      <c r="A4" s="87" t="s">
        <v>101</v>
      </c>
      <c r="B4" s="86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5" x14ac:dyDescent="0.25">
      <c r="A5" s="44"/>
      <c r="B5" s="44"/>
    </row>
    <row r="6" spans="1:15" x14ac:dyDescent="0.25">
      <c r="A6" s="87" t="s">
        <v>99</v>
      </c>
      <c r="B6" s="86" t="s">
        <v>96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x14ac:dyDescent="0.25">
      <c r="A7" s="86"/>
      <c r="B7" s="86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</row>
    <row r="8" spans="1:15" x14ac:dyDescent="0.25">
      <c r="A8" s="87" t="s">
        <v>100</v>
      </c>
      <c r="B8" s="86" t="s">
        <v>97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x14ac:dyDescent="0.25">
      <c r="A9" s="86"/>
      <c r="B9" s="86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</row>
    <row r="10" spans="1:15" x14ac:dyDescent="0.25">
      <c r="A10" s="87" t="s">
        <v>93</v>
      </c>
      <c r="B10" s="86" t="s">
        <v>98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</row>
    <row r="11" spans="1:15" x14ac:dyDescent="0.25">
      <c r="A11" s="86"/>
      <c r="B11" s="86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</row>
    <row r="12" spans="1:15" x14ac:dyDescent="0.25">
      <c r="A12" s="88" t="s">
        <v>94</v>
      </c>
      <c r="B12" s="44" t="s">
        <v>81</v>
      </c>
    </row>
    <row r="14" spans="1:15" ht="12.75" customHeight="1" x14ac:dyDescent="0.25">
      <c r="A14" s="112" t="s">
        <v>109</v>
      </c>
      <c r="B14" s="112"/>
    </row>
  </sheetData>
  <mergeCells count="2">
    <mergeCell ref="A2:B2"/>
    <mergeCell ref="A14:B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8BF3-21FE-4A68-8C40-E3D59854A810}">
  <dimension ref="A1:IR21"/>
  <sheetViews>
    <sheetView workbookViewId="0">
      <selection activeCell="D19" sqref="D19"/>
    </sheetView>
  </sheetViews>
  <sheetFormatPr defaultRowHeight="13.5" x14ac:dyDescent="0.3"/>
  <cols>
    <col min="1" max="1" width="16.765625" customWidth="1"/>
    <col min="2" max="2" width="17.4609375" customWidth="1"/>
    <col min="3" max="3" width="17" customWidth="1"/>
    <col min="4" max="4" width="20.84375" customWidth="1"/>
    <col min="5" max="5" width="18.84375" customWidth="1"/>
    <col min="6" max="6" width="25.23046875" customWidth="1"/>
    <col min="7" max="7" width="19.61328125" customWidth="1"/>
    <col min="8" max="8" width="12.4609375" customWidth="1"/>
  </cols>
  <sheetData>
    <row r="1" spans="1:252" ht="14.5" x14ac:dyDescent="0.35">
      <c r="A1" s="78" t="s">
        <v>89</v>
      </c>
      <c r="B1" s="2"/>
      <c r="C1" s="2"/>
      <c r="D1" s="2"/>
      <c r="E1" s="2"/>
      <c r="F1" s="2"/>
      <c r="G1" s="2"/>
      <c r="H1" s="2"/>
    </row>
    <row r="2" spans="1:252" ht="17.5" x14ac:dyDescent="0.35">
      <c r="A2" s="1"/>
      <c r="B2" s="1"/>
      <c r="C2" s="1"/>
      <c r="D2" s="1"/>
      <c r="E2" s="1"/>
      <c r="F2" s="1"/>
      <c r="G2" s="1"/>
      <c r="H2" s="1"/>
    </row>
    <row r="3" spans="1:252" ht="15" thickBot="1" x14ac:dyDescent="0.4">
      <c r="A3" s="2"/>
      <c r="B3" s="2"/>
      <c r="C3" s="2"/>
      <c r="D3" s="2"/>
      <c r="E3" s="2"/>
      <c r="F3" s="2"/>
      <c r="G3" s="2"/>
      <c r="H3" s="2"/>
    </row>
    <row r="4" spans="1:252" ht="15" customHeight="1" x14ac:dyDescent="0.3">
      <c r="A4" s="113" t="s">
        <v>91</v>
      </c>
      <c r="B4" s="114"/>
      <c r="C4" s="114"/>
      <c r="D4" s="114"/>
      <c r="E4" s="115"/>
      <c r="F4" t="s">
        <v>90</v>
      </c>
    </row>
    <row r="5" spans="1:252" ht="14" thickBot="1" x14ac:dyDescent="0.35">
      <c r="A5" s="102" t="s">
        <v>0</v>
      </c>
      <c r="B5" s="103" t="s">
        <v>1</v>
      </c>
      <c r="C5" s="103" t="s">
        <v>2</v>
      </c>
      <c r="D5" s="103" t="s">
        <v>3</v>
      </c>
      <c r="E5" s="104" t="s">
        <v>4</v>
      </c>
    </row>
    <row r="6" spans="1:252" ht="14.5" x14ac:dyDescent="0.35">
      <c r="A6" s="107" t="s">
        <v>68</v>
      </c>
      <c r="B6" s="98">
        <v>2026</v>
      </c>
      <c r="C6" s="99">
        <f>D6*24*31</f>
        <v>0</v>
      </c>
      <c r="D6" s="100"/>
      <c r="E6" s="101" t="s">
        <v>5</v>
      </c>
      <c r="I6" s="5"/>
      <c r="J6" s="6"/>
      <c r="K6" s="7"/>
      <c r="L6" s="8"/>
      <c r="M6" s="9"/>
      <c r="N6" s="7"/>
      <c r="O6" s="10"/>
      <c r="Q6" s="5"/>
      <c r="R6" s="6"/>
      <c r="S6" s="7"/>
      <c r="T6" s="8"/>
      <c r="U6" s="9"/>
      <c r="V6" s="7"/>
      <c r="W6" s="10"/>
      <c r="Y6" s="5"/>
      <c r="Z6" s="6"/>
      <c r="AA6" s="7"/>
      <c r="AB6" s="8"/>
      <c r="AC6" s="9"/>
      <c r="AD6" s="7"/>
      <c r="AE6" s="10"/>
      <c r="AG6" s="5"/>
      <c r="AH6" s="6"/>
      <c r="AI6" s="7"/>
      <c r="AJ6" s="8"/>
      <c r="AK6" s="9"/>
      <c r="AL6" s="7"/>
      <c r="AM6" s="10"/>
      <c r="AO6" s="5"/>
      <c r="AP6" s="6"/>
      <c r="AQ6" s="7"/>
      <c r="AR6" s="8"/>
      <c r="AS6" s="9"/>
      <c r="AT6" s="7"/>
      <c r="AU6" s="10"/>
      <c r="AW6" s="5"/>
      <c r="AX6" s="6"/>
      <c r="AY6" s="7"/>
      <c r="AZ6" s="8"/>
      <c r="BA6" s="9"/>
      <c r="BB6" s="7"/>
      <c r="BC6" s="10"/>
      <c r="BE6" s="5"/>
      <c r="BF6" s="6"/>
      <c r="BG6" s="7"/>
      <c r="BH6" s="8"/>
      <c r="BI6" s="9"/>
      <c r="BJ6" s="7"/>
      <c r="BK6" s="10"/>
      <c r="BM6" s="5"/>
      <c r="BN6" s="6"/>
      <c r="BO6" s="7"/>
      <c r="BP6" s="8"/>
      <c r="BQ6" s="9"/>
      <c r="BR6" s="7"/>
      <c r="BS6" s="10"/>
      <c r="BU6" s="5"/>
      <c r="BV6" s="6"/>
      <c r="BW6" s="7"/>
      <c r="BX6" s="8"/>
      <c r="BY6" s="9"/>
      <c r="BZ6" s="7"/>
      <c r="CA6" s="10"/>
      <c r="CC6" s="5"/>
      <c r="CD6" s="6"/>
      <c r="CE6" s="7"/>
      <c r="CF6" s="8"/>
      <c r="CG6" s="9"/>
      <c r="CH6" s="7"/>
      <c r="CI6" s="10"/>
      <c r="CK6" s="5"/>
      <c r="CL6" s="6"/>
      <c r="CM6" s="7"/>
      <c r="CN6" s="8"/>
      <c r="CO6" s="9"/>
      <c r="CP6" s="7"/>
      <c r="CQ6" s="10"/>
      <c r="CS6" s="5"/>
      <c r="CT6" s="6"/>
      <c r="CU6" s="7"/>
      <c r="CV6" s="8"/>
      <c r="CW6" s="9"/>
      <c r="CX6" s="7"/>
      <c r="CY6" s="10"/>
      <c r="DA6" s="5"/>
      <c r="DB6" s="6"/>
      <c r="DC6" s="7"/>
      <c r="DD6" s="8"/>
      <c r="DE6" s="9"/>
      <c r="DF6" s="7"/>
      <c r="DG6" s="10"/>
      <c r="DI6" s="5"/>
      <c r="DJ6" s="6"/>
      <c r="DK6" s="7"/>
      <c r="DL6" s="8"/>
      <c r="DM6" s="9"/>
      <c r="DN6" s="7"/>
      <c r="DO6" s="10"/>
      <c r="DQ6" s="5"/>
      <c r="DR6" s="6"/>
      <c r="DS6" s="7"/>
      <c r="DT6" s="8"/>
      <c r="DU6" s="9"/>
      <c r="DV6" s="7"/>
      <c r="DW6" s="10"/>
      <c r="DY6" s="5"/>
      <c r="DZ6" s="6"/>
      <c r="EA6" s="7"/>
      <c r="EB6" s="8"/>
      <c r="EC6" s="9"/>
      <c r="ED6" s="7"/>
      <c r="EE6" s="10"/>
      <c r="EG6" s="5"/>
      <c r="EH6" s="6"/>
      <c r="EI6" s="7"/>
      <c r="EJ6" s="8"/>
      <c r="EK6" s="9"/>
      <c r="EL6" s="7"/>
      <c r="EM6" s="10"/>
      <c r="EO6" s="5"/>
      <c r="EP6" s="6"/>
      <c r="EQ6" s="7"/>
      <c r="ER6" s="8"/>
      <c r="ES6" s="9"/>
      <c r="ET6" s="7"/>
      <c r="EU6" s="10"/>
      <c r="EW6" s="5"/>
      <c r="EX6" s="6"/>
      <c r="EY6" s="7"/>
      <c r="EZ6" s="8"/>
      <c r="FA6" s="9"/>
      <c r="FB6" s="7"/>
      <c r="FC6" s="10"/>
      <c r="FE6" s="5"/>
      <c r="FF6" s="6"/>
      <c r="FG6" s="7"/>
      <c r="FH6" s="8"/>
      <c r="FI6" s="9"/>
      <c r="FJ6" s="7"/>
      <c r="FK6" s="10"/>
      <c r="FM6" s="5"/>
      <c r="FN6" s="6"/>
      <c r="FO6" s="7"/>
      <c r="FP6" s="8"/>
      <c r="FQ6" s="9"/>
      <c r="FR6" s="7"/>
      <c r="FS6" s="10"/>
      <c r="FU6" s="5"/>
      <c r="FV6" s="6"/>
      <c r="FW6" s="7"/>
      <c r="FX6" s="8"/>
      <c r="FY6" s="9"/>
      <c r="FZ6" s="7"/>
      <c r="GA6" s="10"/>
      <c r="GC6" s="5"/>
      <c r="GD6" s="6"/>
      <c r="GE6" s="7"/>
      <c r="GF6" s="8"/>
      <c r="GG6" s="9"/>
      <c r="GH6" s="7"/>
      <c r="GI6" s="10"/>
      <c r="GK6" s="5"/>
      <c r="GL6" s="6"/>
      <c r="GM6" s="7"/>
      <c r="GN6" s="8"/>
      <c r="GO6" s="9"/>
      <c r="GP6" s="7"/>
      <c r="GQ6" s="10"/>
      <c r="GS6" s="5"/>
      <c r="GT6" s="6"/>
      <c r="GU6" s="7"/>
      <c r="GV6" s="8"/>
      <c r="GW6" s="9"/>
      <c r="GX6" s="7"/>
      <c r="GY6" s="10"/>
      <c r="HA6" s="5"/>
      <c r="HB6" s="6"/>
      <c r="HC6" s="7"/>
      <c r="HD6" s="8"/>
      <c r="HE6" s="9"/>
      <c r="HF6" s="7"/>
      <c r="HG6" s="10"/>
      <c r="HI6" s="5"/>
      <c r="HJ6" s="6"/>
      <c r="HK6" s="7"/>
      <c r="HL6" s="8"/>
      <c r="HM6" s="9"/>
      <c r="HN6" s="7"/>
      <c r="HO6" s="10"/>
      <c r="HQ6" s="5"/>
      <c r="HR6" s="6"/>
      <c r="HS6" s="7"/>
      <c r="HT6" s="8"/>
      <c r="HU6" s="9"/>
      <c r="HV6" s="7"/>
      <c r="HW6" s="10"/>
      <c r="HY6" s="5"/>
      <c r="HZ6" s="6"/>
      <c r="IA6" s="7"/>
      <c r="IB6" s="8"/>
      <c r="IC6" s="9"/>
      <c r="ID6" s="7"/>
      <c r="IE6" s="10"/>
      <c r="IG6" s="5"/>
      <c r="IH6" s="6"/>
      <c r="II6" s="7"/>
      <c r="IJ6" s="8"/>
      <c r="IK6" s="9"/>
      <c r="IL6" s="7"/>
      <c r="IM6" s="10"/>
      <c r="IO6" s="5"/>
      <c r="IP6" s="6"/>
      <c r="IQ6" s="7"/>
      <c r="IR6" s="8"/>
    </row>
    <row r="7" spans="1:252" ht="14.5" x14ac:dyDescent="0.35">
      <c r="A7" s="108" t="s">
        <v>69</v>
      </c>
      <c r="B7" s="3">
        <v>2026</v>
      </c>
      <c r="C7" s="96">
        <f>D7*24*28</f>
        <v>0</v>
      </c>
      <c r="D7" s="82"/>
      <c r="E7" s="4" t="s">
        <v>5</v>
      </c>
    </row>
    <row r="8" spans="1:252" ht="14.5" x14ac:dyDescent="0.35">
      <c r="A8" s="108" t="s">
        <v>70</v>
      </c>
      <c r="B8" s="3">
        <v>2026</v>
      </c>
      <c r="C8" s="96">
        <f>D8*24*31</f>
        <v>0</v>
      </c>
      <c r="D8" s="82"/>
      <c r="E8" s="4" t="s">
        <v>5</v>
      </c>
    </row>
    <row r="9" spans="1:252" ht="14.5" x14ac:dyDescent="0.35">
      <c r="A9" s="108" t="s">
        <v>71</v>
      </c>
      <c r="B9" s="3">
        <v>2026</v>
      </c>
      <c r="C9" s="96">
        <f>D9*24*30</f>
        <v>0</v>
      </c>
      <c r="D9" s="82"/>
      <c r="E9" s="4" t="s">
        <v>5</v>
      </c>
    </row>
    <row r="10" spans="1:252" ht="14.5" x14ac:dyDescent="0.35">
      <c r="A10" s="108" t="s">
        <v>72</v>
      </c>
      <c r="B10" s="3">
        <v>2026</v>
      </c>
      <c r="C10" s="96">
        <f t="shared" ref="C10:C17" si="0">D10*24*31</f>
        <v>0</v>
      </c>
      <c r="D10" s="82"/>
      <c r="E10" s="4" t="s">
        <v>5</v>
      </c>
    </row>
    <row r="11" spans="1:252" ht="14.5" x14ac:dyDescent="0.35">
      <c r="A11" s="108" t="s">
        <v>73</v>
      </c>
      <c r="B11" s="3">
        <v>2026</v>
      </c>
      <c r="C11" s="96">
        <f>D11*24*30</f>
        <v>0</v>
      </c>
      <c r="D11" s="82"/>
      <c r="E11" s="4" t="s">
        <v>5</v>
      </c>
    </row>
    <row r="12" spans="1:252" ht="14.5" x14ac:dyDescent="0.35">
      <c r="A12" s="108" t="s">
        <v>74</v>
      </c>
      <c r="B12" s="3">
        <v>2026</v>
      </c>
      <c r="C12" s="96">
        <f t="shared" si="0"/>
        <v>0</v>
      </c>
      <c r="D12" s="82"/>
      <c r="E12" s="4" t="s">
        <v>5</v>
      </c>
    </row>
    <row r="13" spans="1:252" ht="14.5" x14ac:dyDescent="0.35">
      <c r="A13" s="108" t="s">
        <v>79</v>
      </c>
      <c r="B13" s="3">
        <v>2026</v>
      </c>
      <c r="C13" s="96">
        <f t="shared" si="0"/>
        <v>0</v>
      </c>
      <c r="D13" s="82"/>
      <c r="E13" s="4" t="s">
        <v>5</v>
      </c>
    </row>
    <row r="14" spans="1:252" ht="14.5" x14ac:dyDescent="0.35">
      <c r="A14" s="108" t="s">
        <v>75</v>
      </c>
      <c r="B14" s="3">
        <v>2026</v>
      </c>
      <c r="C14" s="96">
        <f>D14*24*30</f>
        <v>0</v>
      </c>
      <c r="D14" s="82"/>
      <c r="E14" s="4" t="s">
        <v>5</v>
      </c>
    </row>
    <row r="15" spans="1:252" ht="14.5" x14ac:dyDescent="0.35">
      <c r="A15" s="108" t="s">
        <v>76</v>
      </c>
      <c r="B15" s="3">
        <v>2026</v>
      </c>
      <c r="C15" s="96">
        <f t="shared" si="0"/>
        <v>0</v>
      </c>
      <c r="D15" s="82"/>
      <c r="E15" s="4" t="s">
        <v>5</v>
      </c>
    </row>
    <row r="16" spans="1:252" ht="14.5" x14ac:dyDescent="0.35">
      <c r="A16" s="108" t="s">
        <v>77</v>
      </c>
      <c r="B16" s="3">
        <v>2026</v>
      </c>
      <c r="C16" s="96">
        <f>D16*24*30</f>
        <v>0</v>
      </c>
      <c r="D16" s="82"/>
      <c r="E16" s="4" t="s">
        <v>5</v>
      </c>
      <c r="F16" s="11"/>
    </row>
    <row r="17" spans="1:6" ht="15" thickBot="1" x14ac:dyDescent="0.4">
      <c r="A17" s="109" t="s">
        <v>78</v>
      </c>
      <c r="B17" s="79">
        <v>2026</v>
      </c>
      <c r="C17" s="97">
        <f t="shared" si="0"/>
        <v>0</v>
      </c>
      <c r="D17" s="83"/>
      <c r="E17" s="105" t="s">
        <v>5</v>
      </c>
      <c r="F17" s="11"/>
    </row>
    <row r="18" spans="1:6" ht="27.75" customHeight="1" thickBot="1" x14ac:dyDescent="0.35">
      <c r="A18" s="116" t="s">
        <v>92</v>
      </c>
      <c r="B18" s="117"/>
      <c r="C18" s="80">
        <f>SUM(C6:C17)</f>
        <v>0</v>
      </c>
      <c r="D18" s="81" t="s">
        <v>104</v>
      </c>
      <c r="E18" s="106">
        <f>C18/12</f>
        <v>0</v>
      </c>
      <c r="F18" s="11"/>
    </row>
    <row r="19" spans="1:6" x14ac:dyDescent="0.3">
      <c r="E19" s="11"/>
      <c r="F19" s="11"/>
    </row>
    <row r="21" spans="1:6" ht="34.5" x14ac:dyDescent="0.3">
      <c r="D21" s="30" t="s">
        <v>59</v>
      </c>
    </row>
  </sheetData>
  <mergeCells count="2">
    <mergeCell ref="A4:E4"/>
    <mergeCell ref="A18:B1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79968-4F95-4F24-A4D5-A36D61B38979}">
  <sheetPr>
    <pageSetUpPr fitToPage="1"/>
  </sheetPr>
  <dimension ref="A1:G72"/>
  <sheetViews>
    <sheetView workbookViewId="0">
      <selection activeCell="E20" sqref="E20:E39"/>
    </sheetView>
  </sheetViews>
  <sheetFormatPr defaultColWidth="9" defaultRowHeight="12.75" customHeight="1" x14ac:dyDescent="0.25"/>
  <cols>
    <col min="1" max="1" width="9" style="13"/>
    <col min="2" max="2" width="27" style="13" customWidth="1"/>
    <col min="3" max="3" width="16.4609375" style="13" customWidth="1"/>
    <col min="4" max="4" width="14.765625" style="13" customWidth="1"/>
    <col min="5" max="5" width="18.765625" style="47" customWidth="1"/>
    <col min="6" max="6" width="20.3828125" style="13" customWidth="1"/>
    <col min="7" max="7" width="40.3828125" style="13" customWidth="1"/>
    <col min="8" max="16384" width="9" style="13"/>
  </cols>
  <sheetData>
    <row r="1" spans="1:7" ht="13.5" x14ac:dyDescent="0.25">
      <c r="A1" s="78" t="s">
        <v>82</v>
      </c>
    </row>
    <row r="2" spans="1:7" ht="11.5" x14ac:dyDescent="0.25"/>
    <row r="3" spans="1:7" ht="11.5" x14ac:dyDescent="0.25">
      <c r="A3" s="46"/>
      <c r="B3" s="13" t="s">
        <v>6</v>
      </c>
    </row>
    <row r="4" spans="1:7" ht="12" thickBot="1" x14ac:dyDescent="0.3"/>
    <row r="5" spans="1:7" ht="23.5" thickBot="1" x14ac:dyDescent="0.3">
      <c r="A5" s="69" t="s">
        <v>7</v>
      </c>
      <c r="B5" s="51" t="s">
        <v>8</v>
      </c>
      <c r="C5" s="58" t="s">
        <v>84</v>
      </c>
      <c r="D5" s="58" t="s">
        <v>9</v>
      </c>
      <c r="E5" s="62" t="s">
        <v>85</v>
      </c>
      <c r="F5" s="58" t="s">
        <v>88</v>
      </c>
    </row>
    <row r="6" spans="1:7" ht="11.5" x14ac:dyDescent="0.25">
      <c r="A6" s="70" t="s">
        <v>10</v>
      </c>
      <c r="B6" s="73" t="s">
        <v>11</v>
      </c>
      <c r="C6" s="59">
        <v>1731.97</v>
      </c>
      <c r="D6" s="59" t="s">
        <v>12</v>
      </c>
      <c r="E6" s="63"/>
      <c r="F6" s="52">
        <f t="shared" ref="F6:F10" si="0">C6*E6</f>
        <v>0</v>
      </c>
    </row>
    <row r="7" spans="1:7" ht="11.5" x14ac:dyDescent="0.25">
      <c r="A7" s="71" t="s">
        <v>13</v>
      </c>
      <c r="B7" s="74" t="s">
        <v>14</v>
      </c>
      <c r="C7" s="60">
        <v>31.28</v>
      </c>
      <c r="D7" s="60" t="s">
        <v>15</v>
      </c>
      <c r="E7" s="64"/>
      <c r="F7" s="53">
        <f t="shared" si="0"/>
        <v>0</v>
      </c>
    </row>
    <row r="8" spans="1:7" ht="11.5" x14ac:dyDescent="0.25">
      <c r="A8" s="71" t="s">
        <v>16</v>
      </c>
      <c r="B8" s="74" t="s">
        <v>14</v>
      </c>
      <c r="C8" s="60">
        <v>31.64</v>
      </c>
      <c r="D8" s="60" t="s">
        <v>15</v>
      </c>
      <c r="E8" s="64"/>
      <c r="F8" s="53">
        <f t="shared" si="0"/>
        <v>0</v>
      </c>
    </row>
    <row r="9" spans="1:7" ht="11.5" x14ac:dyDescent="0.25">
      <c r="A9" s="71" t="s">
        <v>17</v>
      </c>
      <c r="B9" s="74" t="s">
        <v>18</v>
      </c>
      <c r="C9" s="60">
        <v>1.54</v>
      </c>
      <c r="D9" s="60" t="s">
        <v>15</v>
      </c>
      <c r="E9" s="64"/>
      <c r="F9" s="53">
        <f t="shared" si="0"/>
        <v>0</v>
      </c>
    </row>
    <row r="10" spans="1:7" ht="11.5" x14ac:dyDescent="0.25">
      <c r="A10" s="71" t="s">
        <v>19</v>
      </c>
      <c r="B10" s="74" t="s">
        <v>18</v>
      </c>
      <c r="C10" s="60">
        <v>1.54</v>
      </c>
      <c r="D10" s="60" t="s">
        <v>15</v>
      </c>
      <c r="E10" s="64"/>
      <c r="F10" s="53">
        <f t="shared" si="0"/>
        <v>0</v>
      </c>
    </row>
    <row r="11" spans="1:7" ht="11.5" x14ac:dyDescent="0.25">
      <c r="A11" s="71" t="s">
        <v>20</v>
      </c>
      <c r="B11" s="74" t="s">
        <v>21</v>
      </c>
      <c r="C11" s="53" t="s">
        <v>83</v>
      </c>
      <c r="D11" s="53" t="s">
        <v>83</v>
      </c>
      <c r="E11" s="65" t="s">
        <v>83</v>
      </c>
      <c r="F11" s="53" t="s">
        <v>83</v>
      </c>
      <c r="G11" s="13" t="s">
        <v>22</v>
      </c>
    </row>
    <row r="12" spans="1:7" ht="11.5" x14ac:dyDescent="0.25">
      <c r="A12" s="71" t="s">
        <v>23</v>
      </c>
      <c r="B12" s="74" t="s">
        <v>24</v>
      </c>
      <c r="C12" s="53" t="s">
        <v>83</v>
      </c>
      <c r="D12" s="53" t="s">
        <v>83</v>
      </c>
      <c r="E12" s="65" t="s">
        <v>83</v>
      </c>
      <c r="F12" s="53" t="s">
        <v>83</v>
      </c>
      <c r="G12" s="13" t="s">
        <v>22</v>
      </c>
    </row>
    <row r="13" spans="1:7" ht="11.5" x14ac:dyDescent="0.25">
      <c r="A13" s="71" t="s">
        <v>25</v>
      </c>
      <c r="B13" s="74" t="s">
        <v>26</v>
      </c>
      <c r="C13" s="53" t="s">
        <v>83</v>
      </c>
      <c r="D13" s="53" t="s">
        <v>83</v>
      </c>
      <c r="E13" s="65" t="s">
        <v>83</v>
      </c>
      <c r="F13" s="53" t="s">
        <v>83</v>
      </c>
      <c r="G13" s="13" t="s">
        <v>22</v>
      </c>
    </row>
    <row r="14" spans="1:7" ht="11.5" x14ac:dyDescent="0.25">
      <c r="A14" s="71" t="s">
        <v>27</v>
      </c>
      <c r="B14" s="74" t="s">
        <v>28</v>
      </c>
      <c r="C14" s="53" t="s">
        <v>83</v>
      </c>
      <c r="D14" s="53" t="s">
        <v>83</v>
      </c>
      <c r="E14" s="65" t="s">
        <v>83</v>
      </c>
      <c r="F14" s="53" t="s">
        <v>83</v>
      </c>
      <c r="G14" s="13" t="s">
        <v>22</v>
      </c>
    </row>
    <row r="15" spans="1:7" ht="11.5" x14ac:dyDescent="0.25">
      <c r="A15" s="71" t="s">
        <v>29</v>
      </c>
      <c r="B15" s="74" t="s">
        <v>30</v>
      </c>
      <c r="C15" s="53" t="s">
        <v>83</v>
      </c>
      <c r="D15" s="53" t="s">
        <v>83</v>
      </c>
      <c r="E15" s="65" t="s">
        <v>83</v>
      </c>
      <c r="F15" s="53" t="s">
        <v>83</v>
      </c>
      <c r="G15" s="13" t="s">
        <v>22</v>
      </c>
    </row>
    <row r="16" spans="1:7" ht="11.5" x14ac:dyDescent="0.25">
      <c r="A16" s="71" t="s">
        <v>31</v>
      </c>
      <c r="B16" s="74" t="s">
        <v>32</v>
      </c>
      <c r="C16" s="54" t="s">
        <v>83</v>
      </c>
      <c r="D16" s="54" t="s">
        <v>83</v>
      </c>
      <c r="E16" s="66" t="s">
        <v>83</v>
      </c>
      <c r="F16" s="54" t="s">
        <v>83</v>
      </c>
      <c r="G16" s="13" t="s">
        <v>22</v>
      </c>
    </row>
    <row r="17" spans="1:7" ht="11.5" x14ac:dyDescent="0.25">
      <c r="A17" s="71" t="s">
        <v>33</v>
      </c>
      <c r="B17" s="74" t="s">
        <v>34</v>
      </c>
      <c r="C17" s="55" t="s">
        <v>83</v>
      </c>
      <c r="D17" s="55" t="s">
        <v>83</v>
      </c>
      <c r="E17" s="67" t="s">
        <v>83</v>
      </c>
      <c r="F17" s="55" t="s">
        <v>83</v>
      </c>
      <c r="G17" s="13" t="s">
        <v>22</v>
      </c>
    </row>
    <row r="18" spans="1:7" ht="11.5" x14ac:dyDescent="0.25">
      <c r="A18" s="71" t="s">
        <v>35</v>
      </c>
      <c r="B18" s="74" t="s">
        <v>36</v>
      </c>
      <c r="C18" s="55" t="s">
        <v>83</v>
      </c>
      <c r="D18" s="55" t="s">
        <v>83</v>
      </c>
      <c r="E18" s="67" t="s">
        <v>83</v>
      </c>
      <c r="F18" s="55" t="s">
        <v>83</v>
      </c>
      <c r="G18" s="13" t="s">
        <v>22</v>
      </c>
    </row>
    <row r="19" spans="1:7" ht="11.5" x14ac:dyDescent="0.25">
      <c r="A19" s="71" t="s">
        <v>37</v>
      </c>
      <c r="B19" s="74" t="s">
        <v>36</v>
      </c>
      <c r="C19" s="55" t="s">
        <v>83</v>
      </c>
      <c r="D19" s="55" t="s">
        <v>83</v>
      </c>
      <c r="E19" s="67" t="s">
        <v>83</v>
      </c>
      <c r="F19" s="55" t="s">
        <v>83</v>
      </c>
      <c r="G19" s="13" t="s">
        <v>22</v>
      </c>
    </row>
    <row r="20" spans="1:7" ht="11.5" x14ac:dyDescent="0.25">
      <c r="A20" s="71" t="s">
        <v>38</v>
      </c>
      <c r="B20" s="74" t="s">
        <v>39</v>
      </c>
      <c r="C20" s="60">
        <v>115.27</v>
      </c>
      <c r="D20" s="60" t="s">
        <v>12</v>
      </c>
      <c r="E20" s="68"/>
      <c r="F20" s="53">
        <f t="shared" ref="F20:F39" si="1">C20*E20</f>
        <v>0</v>
      </c>
    </row>
    <row r="21" spans="1:7" ht="11.5" x14ac:dyDescent="0.25">
      <c r="A21" s="71" t="s">
        <v>40</v>
      </c>
      <c r="B21" s="74" t="s">
        <v>39</v>
      </c>
      <c r="C21" s="60">
        <v>115.27</v>
      </c>
      <c r="D21" s="60" t="s">
        <v>12</v>
      </c>
      <c r="E21" s="64"/>
      <c r="F21" s="53">
        <f t="shared" si="1"/>
        <v>0</v>
      </c>
    </row>
    <row r="22" spans="1:7" ht="11.5" x14ac:dyDescent="0.25">
      <c r="A22" s="71" t="s">
        <v>41</v>
      </c>
      <c r="B22" s="74" t="s">
        <v>11</v>
      </c>
      <c r="C22" s="60">
        <v>1643.34</v>
      </c>
      <c r="D22" s="60" t="s">
        <v>12</v>
      </c>
      <c r="E22" s="64"/>
      <c r="F22" s="53">
        <f t="shared" si="1"/>
        <v>0</v>
      </c>
    </row>
    <row r="23" spans="1:7" ht="11.5" x14ac:dyDescent="0.25">
      <c r="A23" s="71" t="s">
        <v>42</v>
      </c>
      <c r="B23" s="74" t="s">
        <v>14</v>
      </c>
      <c r="C23" s="60">
        <v>23.12</v>
      </c>
      <c r="D23" s="60" t="s">
        <v>15</v>
      </c>
      <c r="E23" s="64"/>
      <c r="F23" s="53">
        <f t="shared" si="1"/>
        <v>0</v>
      </c>
    </row>
    <row r="24" spans="1:7" ht="11.5" x14ac:dyDescent="0.25">
      <c r="A24" s="71" t="s">
        <v>43</v>
      </c>
      <c r="B24" s="74" t="s">
        <v>14</v>
      </c>
      <c r="C24" s="60">
        <v>23.12</v>
      </c>
      <c r="D24" s="60" t="s">
        <v>15</v>
      </c>
      <c r="E24" s="64"/>
      <c r="F24" s="53">
        <f t="shared" si="1"/>
        <v>0</v>
      </c>
    </row>
    <row r="25" spans="1:7" ht="11.5" x14ac:dyDescent="0.25">
      <c r="A25" s="71" t="s">
        <v>44</v>
      </c>
      <c r="B25" s="74" t="s">
        <v>39</v>
      </c>
      <c r="C25" s="60">
        <v>115.27</v>
      </c>
      <c r="D25" s="60" t="s">
        <v>12</v>
      </c>
      <c r="E25" s="64"/>
      <c r="F25" s="53">
        <f t="shared" si="1"/>
        <v>0</v>
      </c>
    </row>
    <row r="26" spans="1:7" ht="11.5" x14ac:dyDescent="0.25">
      <c r="A26" s="71" t="s">
        <v>45</v>
      </c>
      <c r="B26" s="74" t="s">
        <v>39</v>
      </c>
      <c r="C26" s="60">
        <v>115.27</v>
      </c>
      <c r="D26" s="60" t="s">
        <v>12</v>
      </c>
      <c r="E26" s="64"/>
      <c r="F26" s="53">
        <f t="shared" si="1"/>
        <v>0</v>
      </c>
    </row>
    <row r="27" spans="1:7" ht="11.5" x14ac:dyDescent="0.25">
      <c r="A27" s="71" t="s">
        <v>46</v>
      </c>
      <c r="B27" s="74" t="s">
        <v>11</v>
      </c>
      <c r="C27" s="60">
        <v>1643.34</v>
      </c>
      <c r="D27" s="60" t="s">
        <v>12</v>
      </c>
      <c r="E27" s="64"/>
      <c r="F27" s="53">
        <f t="shared" si="1"/>
        <v>0</v>
      </c>
    </row>
    <row r="28" spans="1:7" ht="11.5" x14ac:dyDescent="0.25">
      <c r="A28" s="71" t="s">
        <v>47</v>
      </c>
      <c r="B28" s="74" t="s">
        <v>14</v>
      </c>
      <c r="C28" s="60">
        <v>23.12</v>
      </c>
      <c r="D28" s="60" t="s">
        <v>15</v>
      </c>
      <c r="E28" s="64"/>
      <c r="F28" s="53">
        <f t="shared" si="1"/>
        <v>0</v>
      </c>
    </row>
    <row r="29" spans="1:7" ht="11.5" x14ac:dyDescent="0.25">
      <c r="A29" s="71" t="s">
        <v>48</v>
      </c>
      <c r="B29" s="74" t="s">
        <v>14</v>
      </c>
      <c r="C29" s="60">
        <v>23.12</v>
      </c>
      <c r="D29" s="60" t="s">
        <v>15</v>
      </c>
      <c r="E29" s="64"/>
      <c r="F29" s="53">
        <f t="shared" si="1"/>
        <v>0</v>
      </c>
    </row>
    <row r="30" spans="1:7" ht="11.5" x14ac:dyDescent="0.25">
      <c r="A30" s="71" t="s">
        <v>49</v>
      </c>
      <c r="B30" s="74" t="s">
        <v>39</v>
      </c>
      <c r="C30" s="60">
        <v>115.27</v>
      </c>
      <c r="D30" s="60" t="s">
        <v>12</v>
      </c>
      <c r="E30" s="64"/>
      <c r="F30" s="53">
        <f t="shared" si="1"/>
        <v>0</v>
      </c>
    </row>
    <row r="31" spans="1:7" ht="11.5" x14ac:dyDescent="0.25">
      <c r="A31" s="71" t="s">
        <v>50</v>
      </c>
      <c r="B31" s="74" t="s">
        <v>39</v>
      </c>
      <c r="C31" s="60">
        <v>115.27</v>
      </c>
      <c r="D31" s="60" t="s">
        <v>12</v>
      </c>
      <c r="E31" s="64"/>
      <c r="F31" s="53">
        <f t="shared" si="1"/>
        <v>0</v>
      </c>
    </row>
    <row r="32" spans="1:7" ht="11.5" x14ac:dyDescent="0.25">
      <c r="A32" s="71" t="s">
        <v>51</v>
      </c>
      <c r="B32" s="74" t="s">
        <v>11</v>
      </c>
      <c r="C32" s="60">
        <v>1643.34</v>
      </c>
      <c r="D32" s="60" t="s">
        <v>12</v>
      </c>
      <c r="E32" s="64"/>
      <c r="F32" s="53">
        <f t="shared" si="1"/>
        <v>0</v>
      </c>
    </row>
    <row r="33" spans="1:6" ht="11.5" x14ac:dyDescent="0.25">
      <c r="A33" s="71" t="s">
        <v>52</v>
      </c>
      <c r="B33" s="74" t="s">
        <v>14</v>
      </c>
      <c r="C33" s="60">
        <v>23.12</v>
      </c>
      <c r="D33" s="60" t="s">
        <v>15</v>
      </c>
      <c r="E33" s="64"/>
      <c r="F33" s="53">
        <f t="shared" si="1"/>
        <v>0</v>
      </c>
    </row>
    <row r="34" spans="1:6" ht="11.5" x14ac:dyDescent="0.25">
      <c r="A34" s="71" t="s">
        <v>53</v>
      </c>
      <c r="B34" s="74" t="s">
        <v>14</v>
      </c>
      <c r="C34" s="60">
        <v>23.12</v>
      </c>
      <c r="D34" s="60" t="s">
        <v>15</v>
      </c>
      <c r="E34" s="64"/>
      <c r="F34" s="53">
        <f t="shared" si="1"/>
        <v>0</v>
      </c>
    </row>
    <row r="35" spans="1:6" ht="11.5" x14ac:dyDescent="0.25">
      <c r="A35" s="71" t="s">
        <v>54</v>
      </c>
      <c r="B35" s="74" t="s">
        <v>39</v>
      </c>
      <c r="C35" s="60">
        <v>115.27</v>
      </c>
      <c r="D35" s="60" t="s">
        <v>12</v>
      </c>
      <c r="E35" s="64"/>
      <c r="F35" s="53">
        <f t="shared" si="1"/>
        <v>0</v>
      </c>
    </row>
    <row r="36" spans="1:6" ht="11.5" x14ac:dyDescent="0.25">
      <c r="A36" s="71" t="s">
        <v>55</v>
      </c>
      <c r="B36" s="74" t="s">
        <v>39</v>
      </c>
      <c r="C36" s="60">
        <v>115.27</v>
      </c>
      <c r="D36" s="60" t="s">
        <v>12</v>
      </c>
      <c r="E36" s="64"/>
      <c r="F36" s="53">
        <f t="shared" si="1"/>
        <v>0</v>
      </c>
    </row>
    <row r="37" spans="1:6" ht="11.5" x14ac:dyDescent="0.25">
      <c r="A37" s="71" t="s">
        <v>56</v>
      </c>
      <c r="B37" s="75" t="s">
        <v>11</v>
      </c>
      <c r="C37" s="60">
        <v>1624.58</v>
      </c>
      <c r="D37" s="60" t="s">
        <v>12</v>
      </c>
      <c r="E37" s="64"/>
      <c r="F37" s="53">
        <f t="shared" si="1"/>
        <v>0</v>
      </c>
    </row>
    <row r="38" spans="1:6" ht="11.5" x14ac:dyDescent="0.25">
      <c r="A38" s="71" t="s">
        <v>57</v>
      </c>
      <c r="B38" s="74" t="s">
        <v>14</v>
      </c>
      <c r="C38" s="60">
        <v>10.31</v>
      </c>
      <c r="D38" s="60" t="s">
        <v>15</v>
      </c>
      <c r="E38" s="64"/>
      <c r="F38" s="53">
        <f t="shared" si="1"/>
        <v>0</v>
      </c>
    </row>
    <row r="39" spans="1:6" ht="12" thickBot="1" x14ac:dyDescent="0.3">
      <c r="A39" s="72" t="s">
        <v>58</v>
      </c>
      <c r="B39" s="76" t="s">
        <v>14</v>
      </c>
      <c r="C39" s="61">
        <v>10.31</v>
      </c>
      <c r="D39" s="61" t="s">
        <v>15</v>
      </c>
      <c r="E39" s="64"/>
      <c r="F39" s="56">
        <f t="shared" si="1"/>
        <v>0</v>
      </c>
    </row>
    <row r="40" spans="1:6" ht="12" thickBot="1" x14ac:dyDescent="0.3">
      <c r="A40" s="48" t="s">
        <v>86</v>
      </c>
      <c r="B40" s="57"/>
      <c r="C40" s="77">
        <f>SUM(C6:C39)</f>
        <v>9434.07</v>
      </c>
      <c r="D40" s="50" t="s">
        <v>87</v>
      </c>
      <c r="E40" s="50"/>
      <c r="F40" s="49">
        <f>SUM(F6:F39)</f>
        <v>0</v>
      </c>
    </row>
    <row r="41" spans="1:6" ht="11.5" x14ac:dyDescent="0.25">
      <c r="A41" s="45"/>
    </row>
    <row r="42" spans="1:6" ht="11.5" x14ac:dyDescent="0.25">
      <c r="A42" s="45"/>
    </row>
    <row r="43" spans="1:6" ht="11.5" x14ac:dyDescent="0.25">
      <c r="A43" s="45"/>
    </row>
    <row r="44" spans="1:6" ht="34.5" x14ac:dyDescent="0.25">
      <c r="A44" s="45"/>
      <c r="E44" s="30" t="s">
        <v>59</v>
      </c>
    </row>
    <row r="45" spans="1:6" ht="11.5" x14ac:dyDescent="0.25">
      <c r="A45" s="45"/>
    </row>
    <row r="46" spans="1:6" ht="11.5" x14ac:dyDescent="0.25">
      <c r="A46" s="45"/>
    </row>
    <row r="47" spans="1:6" ht="11.5" x14ac:dyDescent="0.25">
      <c r="A47" s="45"/>
    </row>
    <row r="48" spans="1:6" ht="11.5" x14ac:dyDescent="0.25">
      <c r="A48" s="45"/>
    </row>
    <row r="49" spans="1:1" ht="11.5" x14ac:dyDescent="0.25">
      <c r="A49" s="45"/>
    </row>
    <row r="50" spans="1:1" ht="11.5" x14ac:dyDescent="0.25">
      <c r="A50" s="45"/>
    </row>
    <row r="51" spans="1:1" ht="11.5" x14ac:dyDescent="0.25">
      <c r="A51" s="45"/>
    </row>
    <row r="52" spans="1:1" ht="11.5" x14ac:dyDescent="0.25">
      <c r="A52" s="45"/>
    </row>
    <row r="53" spans="1:1" ht="11.5" x14ac:dyDescent="0.25">
      <c r="A53" s="45"/>
    </row>
    <row r="54" spans="1:1" ht="11.5" x14ac:dyDescent="0.25">
      <c r="A54" s="45"/>
    </row>
    <row r="55" spans="1:1" ht="11.5" x14ac:dyDescent="0.25">
      <c r="A55" s="45"/>
    </row>
    <row r="56" spans="1:1" ht="11.5" x14ac:dyDescent="0.25">
      <c r="A56" s="45"/>
    </row>
    <row r="57" spans="1:1" ht="11.5" x14ac:dyDescent="0.25">
      <c r="A57" s="45"/>
    </row>
    <row r="58" spans="1:1" ht="11.5" x14ac:dyDescent="0.25">
      <c r="A58" s="45"/>
    </row>
    <row r="59" spans="1:1" ht="11.5" x14ac:dyDescent="0.25">
      <c r="A59" s="45"/>
    </row>
    <row r="60" spans="1:1" ht="11.5" x14ac:dyDescent="0.25">
      <c r="A60" s="45"/>
    </row>
    <row r="61" spans="1:1" ht="11.5" x14ac:dyDescent="0.25">
      <c r="A61" s="45"/>
    </row>
    <row r="62" spans="1:1" ht="11.5" x14ac:dyDescent="0.25">
      <c r="A62" s="45"/>
    </row>
    <row r="63" spans="1:1" ht="11.5" x14ac:dyDescent="0.25">
      <c r="A63" s="45"/>
    </row>
    <row r="64" spans="1:1" ht="11.5" x14ac:dyDescent="0.25">
      <c r="A64" s="45"/>
    </row>
    <row r="65" spans="1:1" ht="11.5" x14ac:dyDescent="0.25">
      <c r="A65" s="45"/>
    </row>
    <row r="66" spans="1:1" ht="11.5" x14ac:dyDescent="0.25">
      <c r="A66" s="45"/>
    </row>
    <row r="67" spans="1:1" ht="11.5" x14ac:dyDescent="0.25">
      <c r="A67" s="45"/>
    </row>
    <row r="68" spans="1:1" ht="11.5" x14ac:dyDescent="0.25">
      <c r="A68" s="45"/>
    </row>
    <row r="69" spans="1:1" ht="11.5" x14ac:dyDescent="0.25">
      <c r="A69" s="45"/>
    </row>
    <row r="70" spans="1:1" ht="11.5" x14ac:dyDescent="0.25">
      <c r="A70" s="45"/>
    </row>
    <row r="71" spans="1:1" ht="11.5" x14ac:dyDescent="0.25">
      <c r="A71" s="45"/>
    </row>
    <row r="72" spans="1:1" ht="11.5" x14ac:dyDescent="0.25">
      <c r="A72" s="45"/>
    </row>
  </sheetData>
  <autoFilter ref="A5:F40" xr:uid="{66079968-4F95-4F24-A4D5-A36D61B38979}"/>
  <pageMargins left="0.7" right="0.7" top="0.78740157499999996" bottom="0.78740157499999996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60B9-E517-4C7C-B680-5B6C640ED51F}">
  <sheetPr>
    <pageSetUpPr fitToPage="1"/>
  </sheetPr>
  <dimension ref="A1:D22"/>
  <sheetViews>
    <sheetView view="pageBreakPreview" topLeftCell="A3" zoomScale="96" zoomScaleNormal="100" zoomScaleSheetLayoutView="96" workbookViewId="0">
      <selection activeCell="C23" sqref="C23"/>
    </sheetView>
  </sheetViews>
  <sheetFormatPr defaultColWidth="9" defaultRowHeight="11.5" x14ac:dyDescent="0.25"/>
  <cols>
    <col min="1" max="1" width="18.61328125" style="21" customWidth="1"/>
    <col min="2" max="2" width="19.15234375" style="21" customWidth="1"/>
    <col min="3" max="3" width="14.61328125" style="21" customWidth="1"/>
    <col min="4" max="4" width="24.61328125" style="21" customWidth="1"/>
    <col min="5" max="16384" width="9" style="21"/>
  </cols>
  <sheetData>
    <row r="1" spans="1:4" x14ac:dyDescent="0.25">
      <c r="A1" s="19"/>
      <c r="B1" s="20"/>
    </row>
    <row r="2" spans="1:4" ht="13.5" x14ac:dyDescent="0.25">
      <c r="A2" s="31" t="s">
        <v>67</v>
      </c>
      <c r="B2" s="20"/>
    </row>
    <row r="3" spans="1:4" x14ac:dyDescent="0.25">
      <c r="A3" s="19"/>
      <c r="B3" s="20"/>
      <c r="C3" s="22"/>
    </row>
    <row r="4" spans="1:4" ht="12" thickBot="1" x14ac:dyDescent="0.3">
      <c r="A4" s="23"/>
      <c r="B4" s="20"/>
    </row>
    <row r="5" spans="1:4" ht="39.75" customHeight="1" thickBot="1" x14ac:dyDescent="0.3">
      <c r="A5" s="35" t="s">
        <v>63</v>
      </c>
      <c r="B5" s="36" t="s">
        <v>80</v>
      </c>
      <c r="C5" s="36" t="s">
        <v>102</v>
      </c>
      <c r="D5" s="37" t="s">
        <v>62</v>
      </c>
    </row>
    <row r="6" spans="1:4" x14ac:dyDescent="0.25">
      <c r="A6" s="32" t="s">
        <v>68</v>
      </c>
      <c r="B6" s="33">
        <v>20</v>
      </c>
      <c r="C6" s="118"/>
      <c r="D6" s="34">
        <f>B6*C6</f>
        <v>0</v>
      </c>
    </row>
    <row r="7" spans="1:4" ht="12.75" customHeight="1" x14ac:dyDescent="0.25">
      <c r="A7" s="24" t="s">
        <v>69</v>
      </c>
      <c r="B7" s="25">
        <v>18</v>
      </c>
      <c r="C7" s="119"/>
      <c r="D7" s="34">
        <f>B7*C6</f>
        <v>0</v>
      </c>
    </row>
    <row r="8" spans="1:4" ht="12.75" customHeight="1" x14ac:dyDescent="0.25">
      <c r="A8" s="24" t="s">
        <v>70</v>
      </c>
      <c r="B8" s="25">
        <v>5</v>
      </c>
      <c r="C8" s="119"/>
      <c r="D8" s="34">
        <f>B8*C6</f>
        <v>0</v>
      </c>
    </row>
    <row r="9" spans="1:4" ht="12.75" customHeight="1" x14ac:dyDescent="0.25">
      <c r="A9" s="24" t="s">
        <v>71</v>
      </c>
      <c r="B9" s="25">
        <v>5</v>
      </c>
      <c r="C9" s="119"/>
      <c r="D9" s="34">
        <f>B9*C6</f>
        <v>0</v>
      </c>
    </row>
    <row r="10" spans="1:4" ht="12.75" customHeight="1" x14ac:dyDescent="0.25">
      <c r="A10" s="24" t="s">
        <v>72</v>
      </c>
      <c r="B10" s="25">
        <v>2</v>
      </c>
      <c r="C10" s="119"/>
      <c r="D10" s="34">
        <f>B10*C6</f>
        <v>0</v>
      </c>
    </row>
    <row r="11" spans="1:4" ht="12.75" customHeight="1" x14ac:dyDescent="0.25">
      <c r="A11" s="24" t="s">
        <v>73</v>
      </c>
      <c r="B11" s="25">
        <v>2</v>
      </c>
      <c r="C11" s="119"/>
      <c r="D11" s="34">
        <f>B11*C6</f>
        <v>0</v>
      </c>
    </row>
    <row r="12" spans="1:4" ht="12.75" customHeight="1" x14ac:dyDescent="0.25">
      <c r="A12" s="24" t="s">
        <v>74</v>
      </c>
      <c r="B12" s="25">
        <v>2</v>
      </c>
      <c r="C12" s="119"/>
      <c r="D12" s="34">
        <f>B12*C6</f>
        <v>0</v>
      </c>
    </row>
    <row r="13" spans="1:4" ht="12.75" customHeight="1" x14ac:dyDescent="0.25">
      <c r="A13" s="24" t="s">
        <v>79</v>
      </c>
      <c r="B13" s="25">
        <v>2</v>
      </c>
      <c r="C13" s="119"/>
      <c r="D13" s="34">
        <f>B13*C6</f>
        <v>0</v>
      </c>
    </row>
    <row r="14" spans="1:4" ht="12.75" customHeight="1" x14ac:dyDescent="0.25">
      <c r="A14" s="24" t="s">
        <v>75</v>
      </c>
      <c r="B14" s="25">
        <v>2</v>
      </c>
      <c r="C14" s="119"/>
      <c r="D14" s="34">
        <f>B14*C6</f>
        <v>0</v>
      </c>
    </row>
    <row r="15" spans="1:4" ht="12.75" customHeight="1" x14ac:dyDescent="0.25">
      <c r="A15" s="24" t="s">
        <v>76</v>
      </c>
      <c r="B15" s="25">
        <v>2</v>
      </c>
      <c r="C15" s="119"/>
      <c r="D15" s="34">
        <f>B15*C6</f>
        <v>0</v>
      </c>
    </row>
    <row r="16" spans="1:4" ht="12.75" customHeight="1" x14ac:dyDescent="0.25">
      <c r="A16" s="24" t="s">
        <v>77</v>
      </c>
      <c r="B16" s="25">
        <v>5</v>
      </c>
      <c r="C16" s="119"/>
      <c r="D16" s="34">
        <f>B16*C6</f>
        <v>0</v>
      </c>
    </row>
    <row r="17" spans="1:4" ht="13.5" customHeight="1" thickBot="1" x14ac:dyDescent="0.3">
      <c r="A17" s="24" t="s">
        <v>78</v>
      </c>
      <c r="B17" s="25">
        <v>15</v>
      </c>
      <c r="C17" s="120"/>
      <c r="D17" s="34">
        <f>B17*C6</f>
        <v>0</v>
      </c>
    </row>
    <row r="18" spans="1:4" x14ac:dyDescent="0.25">
      <c r="A18" s="26" t="s">
        <v>61</v>
      </c>
      <c r="B18" s="27">
        <f>SUM(B6:B17)</f>
        <v>80</v>
      </c>
      <c r="C18" s="28"/>
      <c r="D18" s="29"/>
    </row>
    <row r="19" spans="1:4" ht="12" thickBot="1" x14ac:dyDescent="0.3">
      <c r="A19" s="38" t="s">
        <v>60</v>
      </c>
      <c r="B19" s="39"/>
      <c r="C19" s="39"/>
      <c r="D19" s="40">
        <f>SUM(D6:D17)</f>
        <v>0</v>
      </c>
    </row>
    <row r="20" spans="1:4" ht="12" thickBot="1" x14ac:dyDescent="0.3">
      <c r="A20" s="41" t="s">
        <v>105</v>
      </c>
      <c r="B20" s="42"/>
      <c r="C20" s="42"/>
      <c r="D20" s="43">
        <f>D19/12</f>
        <v>0</v>
      </c>
    </row>
    <row r="22" spans="1:4" ht="54" customHeight="1" x14ac:dyDescent="0.25">
      <c r="C22" s="30" t="s">
        <v>108</v>
      </c>
    </row>
  </sheetData>
  <mergeCells count="1">
    <mergeCell ref="C6:C17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FC596-F279-4A83-A83E-79035592D448}">
  <dimension ref="A1:G9"/>
  <sheetViews>
    <sheetView tabSelected="1" workbookViewId="0">
      <selection activeCell="A7" sqref="A7"/>
    </sheetView>
  </sheetViews>
  <sheetFormatPr defaultColWidth="9" defaultRowHeight="11.5" x14ac:dyDescent="0.25"/>
  <cols>
    <col min="1" max="4" width="12.4609375" style="13" customWidth="1"/>
    <col min="5" max="5" width="18.15234375" style="13" customWidth="1"/>
    <col min="6" max="7" width="18.61328125" style="13" customWidth="1"/>
    <col min="8" max="16384" width="9" style="13"/>
  </cols>
  <sheetData>
    <row r="1" spans="1:7" ht="13.5" x14ac:dyDescent="0.25">
      <c r="A1" s="16" t="s">
        <v>81</v>
      </c>
      <c r="B1" s="12"/>
      <c r="C1" s="12"/>
      <c r="D1" s="12"/>
      <c r="E1" s="12"/>
      <c r="F1" s="12"/>
      <c r="G1" s="12"/>
    </row>
    <row r="2" spans="1:7" ht="12.5" thickBot="1" x14ac:dyDescent="0.35">
      <c r="A2" s="14"/>
      <c r="B2" s="14"/>
      <c r="C2" s="14"/>
      <c r="D2" s="14"/>
      <c r="E2" s="14"/>
      <c r="F2" s="14"/>
      <c r="G2" s="14"/>
    </row>
    <row r="3" spans="1:7" ht="23.5" thickBot="1" x14ac:dyDescent="0.3">
      <c r="A3" s="121" t="s">
        <v>66</v>
      </c>
      <c r="B3" s="122"/>
      <c r="C3" s="122"/>
      <c r="D3" s="122"/>
      <c r="E3" s="122"/>
      <c r="F3" s="18" t="s">
        <v>64</v>
      </c>
      <c r="G3" s="18" t="s">
        <v>65</v>
      </c>
    </row>
    <row r="4" spans="1:7" ht="37.5" customHeight="1" x14ac:dyDescent="0.25">
      <c r="A4" s="123" t="s">
        <v>110</v>
      </c>
      <c r="B4" s="124"/>
      <c r="C4" s="124"/>
      <c r="D4" s="124"/>
      <c r="E4" s="125"/>
      <c r="F4" s="89">
        <f>'9b Provoz a správa'!E18</f>
        <v>0</v>
      </c>
      <c r="G4" s="89">
        <f>F4*12</f>
        <v>0</v>
      </c>
    </row>
    <row r="5" spans="1:7" ht="31.5" customHeight="1" x14ac:dyDescent="0.25">
      <c r="A5" s="126" t="s">
        <v>106</v>
      </c>
      <c r="B5" s="127"/>
      <c r="C5" s="127"/>
      <c r="D5" s="127"/>
      <c r="E5" s="128"/>
      <c r="F5" s="90">
        <f>'9c Pravidelný úklid'!F40</f>
        <v>0</v>
      </c>
      <c r="G5" s="91">
        <f t="shared" ref="G5:G6" si="0">F5*12</f>
        <v>0</v>
      </c>
    </row>
    <row r="6" spans="1:7" ht="34.5" customHeight="1" thickBot="1" x14ac:dyDescent="0.3">
      <c r="A6" s="126" t="s">
        <v>107</v>
      </c>
      <c r="B6" s="127"/>
      <c r="C6" s="127"/>
      <c r="D6" s="127"/>
      <c r="E6" s="128"/>
      <c r="F6" s="92">
        <f>'9d Mimořádný úklid'!D20</f>
        <v>0</v>
      </c>
      <c r="G6" s="90">
        <f t="shared" si="0"/>
        <v>0</v>
      </c>
    </row>
    <row r="7" spans="1:7" ht="23.25" customHeight="1" thickBot="1" x14ac:dyDescent="0.3">
      <c r="A7" s="93" t="s">
        <v>103</v>
      </c>
      <c r="B7" s="94"/>
      <c r="C7" s="94"/>
      <c r="D7" s="94"/>
      <c r="E7" s="94"/>
      <c r="F7" s="17"/>
      <c r="G7" s="95">
        <f>G4+G5+G6</f>
        <v>0</v>
      </c>
    </row>
    <row r="8" spans="1:7" ht="12" x14ac:dyDescent="0.3">
      <c r="A8" s="12"/>
      <c r="B8" s="14"/>
      <c r="C8" s="14"/>
      <c r="D8" s="14"/>
      <c r="E8" s="14"/>
      <c r="G8" s="14"/>
    </row>
    <row r="9" spans="1:7" ht="12" x14ac:dyDescent="0.3">
      <c r="F9" s="15"/>
    </row>
  </sheetData>
  <mergeCells count="4">
    <mergeCell ref="A3:E3"/>
    <mergeCell ref="A4:E4"/>
    <mergeCell ref="A5:E5"/>
    <mergeCell ref="A6:E6"/>
  </mergeCells>
  <pageMargins left="0.7" right="0.7" top="0.75" bottom="0.75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9a Obsah</vt:lpstr>
      <vt:lpstr>9b Provoz a správa</vt:lpstr>
      <vt:lpstr>9c Pravidelný úklid</vt:lpstr>
      <vt:lpstr>9d Mimořádný úklid</vt:lpstr>
      <vt:lpstr>9e Rekapitulace ceny</vt:lpstr>
      <vt:lpstr>'9c Pravidelný úklid'!Oblast_tisku</vt:lpstr>
      <vt:lpstr>'9d Mimořádný úklid'!Oblast_tisku</vt:lpstr>
      <vt:lpstr>'9e Rekapitulace ceny'!Oblast_tisku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Varčok Dušan, Ing.</dc:creator>
  <cp:keywords/>
  <dc:description/>
  <cp:lastModifiedBy>OVZ</cp:lastModifiedBy>
  <cp:revision/>
  <cp:lastPrinted>2025-10-02T18:15:58Z</cp:lastPrinted>
  <dcterms:created xsi:type="dcterms:W3CDTF">2025-07-23T05:40:31Z</dcterms:created>
  <dcterms:modified xsi:type="dcterms:W3CDTF">2025-10-05T17:24:03Z</dcterms:modified>
  <cp:category/>
  <cp:contentStatus/>
</cp:coreProperties>
</file>